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sch\Documents\PDE\website\"/>
    </mc:Choice>
  </mc:AlternateContent>
  <xr:revisionPtr revIDLastSave="0" documentId="8_{AF48A4ED-0615-4093-8324-AD4FE3B264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J27" i="1"/>
  <c r="G28" i="1"/>
  <c r="F28" i="1"/>
  <c r="J26" i="1"/>
  <c r="J25" i="1"/>
  <c r="E28" i="1" l="1"/>
  <c r="D28" i="1"/>
  <c r="B28" i="1"/>
  <c r="J24" i="1"/>
  <c r="C28" i="1"/>
  <c r="J23" i="1" l="1"/>
  <c r="J22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 Tritt Schell</author>
  </authors>
  <commentList>
    <comment ref="B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Subject to a 20% phase-out</t>
        </r>
      </text>
    </comment>
    <comment ref="B2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Subject to a 40% phase out</t>
        </r>
      </text>
    </comment>
    <comment ref="D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E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B23" authorId="0" shapeId="0" xr:uid="{3397126E-DCDE-4BF7-B10A-BFBF8CE94095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Subject to a 60% Phase Out</t>
        </r>
      </text>
    </comment>
    <comment ref="D23" authorId="0" shapeId="0" xr:uid="{6E88ED4C-F111-4F27-8F58-FE16D83B1F6D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E23" authorId="0" shapeId="0" xr:uid="{3574D351-0278-471D-AAB6-6CB6192795EE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B24" authorId="0" shapeId="0" xr:uid="{C96BB7F2-F5A3-44C6-9F8A-52DA2A4D3A5C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Subject to an 80% phase out.</t>
        </r>
      </text>
    </comment>
    <comment ref="D24" authorId="0" shapeId="0" xr:uid="{5D952E85-6749-4A27-832D-54F922BDD548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E24" authorId="0" shapeId="0" xr:uid="{092AC451-5206-4571-BDB1-ACE15D60820F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D25" authorId="0" shapeId="0" xr:uid="{40B6AE0A-358D-48B3-83DB-034562C15279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E25" authorId="0" shapeId="0" xr:uid="{2396144E-9DC3-48F9-861C-A1BB72DB458A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D26" authorId="0" shapeId="0" xr:uid="{160F9437-74A4-464A-A55B-E11EB3F6B915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E26" authorId="0" shapeId="0" xr:uid="{32B0C868-CA71-4916-9877-80F3E54B30B9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C27" authorId="0" shapeId="0" xr:uid="{E2CD8056-F9C9-4365-9760-E1701DF6F17E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as of 8/13/2021</t>
        </r>
      </text>
    </comment>
    <comment ref="D27" authorId="0" shapeId="0" xr:uid="{F6BC39E1-3511-4490-BFD0-01BE0FE6226E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  <comment ref="E27" authorId="0" shapeId="0" xr:uid="{50C86653-E34E-44FF-A265-4D6F4101069E}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Combined under Data Transmission/Internet Category</t>
        </r>
      </text>
    </comment>
  </commentList>
</comments>
</file>

<file path=xl/sharedStrings.xml><?xml version="1.0" encoding="utf-8"?>
<sst xmlns="http://schemas.openxmlformats.org/spreadsheetml/2006/main" count="31" uniqueCount="19">
  <si>
    <t>Funding Year</t>
  </si>
  <si>
    <t>Telecommunications Service</t>
  </si>
  <si>
    <t>Internet Access</t>
  </si>
  <si>
    <t>Internal Connections</t>
  </si>
  <si>
    <t>Basic Maintenance</t>
  </si>
  <si>
    <t>Lowest Discount Funded for IC</t>
  </si>
  <si>
    <t>Totals</t>
  </si>
  <si>
    <t>All</t>
  </si>
  <si>
    <t>None</t>
  </si>
  <si>
    <t xml:space="preserve"> </t>
  </si>
  <si>
    <t>CATEGORY 1</t>
  </si>
  <si>
    <t>CATEGORY 2</t>
  </si>
  <si>
    <t>Managed Internal Broadband Services</t>
  </si>
  <si>
    <t>Data Transmission/Internet ***</t>
  </si>
  <si>
    <t>All with Funding Caps</t>
  </si>
  <si>
    <t>** Voice Broken Out from Telecom Beginning FY 2015.  Phased out FY 2015 - FY 2018 at 20%/year.</t>
  </si>
  <si>
    <t>*** Data Transmission/Internet Combined Beginning in FY 2016.</t>
  </si>
  <si>
    <t>Voice Service **</t>
  </si>
  <si>
    <t>Pennsylvania E-rate Funding Analysis 1998-2021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</si>
</sst>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445165"/>
      <name val="Calibri"/>
      <family val="2"/>
      <scheme val="minor"/>
    </font>
    <font>
      <sz val="11"/>
      <color rgb="FF445165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8" fontId="4" fillId="0" borderId="0" xfId="0" applyNumberFormat="1" applyFont="1"/>
    <xf numFmtId="8" fontId="0" fillId="0" borderId="0" xfId="0" applyNumberFormat="1" applyFont="1"/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18" xfId="0" applyNumberFormat="1" applyFont="1" applyFill="1" applyBorder="1" applyAlignment="1">
      <alignment horizontal="right" vertical="center" wrapText="1"/>
    </xf>
    <xf numFmtId="164" fontId="5" fillId="0" borderId="19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right" vertical="center" wrapText="1"/>
    </xf>
    <xf numFmtId="164" fontId="6" fillId="0" borderId="14" xfId="0" applyNumberFormat="1" applyFont="1" applyFill="1" applyBorder="1" applyAlignment="1">
      <alignment horizontal="right" vertical="center" wrapText="1"/>
    </xf>
    <xf numFmtId="164" fontId="6" fillId="0" borderId="15" xfId="0" applyNumberFormat="1" applyFont="1" applyFill="1" applyBorder="1" applyAlignment="1">
      <alignment horizontal="right" vertical="center" wrapText="1"/>
    </xf>
    <xf numFmtId="164" fontId="5" fillId="0" borderId="15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164" fontId="6" fillId="0" borderId="8" xfId="0" applyNumberFormat="1" applyFont="1" applyFill="1" applyBorder="1" applyAlignment="1">
      <alignment horizontal="right" vertical="center" wrapText="1"/>
    </xf>
    <xf numFmtId="164" fontId="6" fillId="0" borderId="13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8" fontId="7" fillId="0" borderId="0" xfId="0" applyNumberFormat="1" applyFont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164" fontId="7" fillId="0" borderId="26" xfId="0" applyNumberFormat="1" applyFont="1" applyFill="1" applyBorder="1" applyAlignment="1">
      <alignment horizontal="right" vertical="center" wrapText="1"/>
    </xf>
    <xf numFmtId="164" fontId="5" fillId="0" borderId="20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5" fillId="0" borderId="1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D15" sqref="D15"/>
    </sheetView>
  </sheetViews>
  <sheetFormatPr defaultColWidth="8.85546875" defaultRowHeight="12" x14ac:dyDescent="0.2"/>
  <cols>
    <col min="1" max="1" width="8.42578125" style="8" customWidth="1"/>
    <col min="2" max="2" width="15.85546875" style="1" customWidth="1"/>
    <col min="3" max="3" width="14.7109375" style="1" customWidth="1"/>
    <col min="4" max="4" width="14.85546875" style="1" customWidth="1"/>
    <col min="5" max="5" width="16" style="1" customWidth="1"/>
    <col min="6" max="6" width="15.7109375" style="1" customWidth="1"/>
    <col min="7" max="7" width="15.5703125" style="1" customWidth="1"/>
    <col min="8" max="8" width="16.28515625" style="1" customWidth="1"/>
    <col min="9" max="9" width="7.28515625" style="1" customWidth="1"/>
    <col min="10" max="10" width="16.42578125" style="9" customWidth="1"/>
    <col min="11" max="16384" width="8.85546875" style="1"/>
  </cols>
  <sheetData>
    <row r="1" spans="1:10" ht="21" x14ac:dyDescent="0.35">
      <c r="B1" s="54" t="s">
        <v>18</v>
      </c>
      <c r="C1" s="54"/>
      <c r="D1" s="54"/>
      <c r="E1" s="54"/>
      <c r="F1" s="54"/>
      <c r="G1" s="54"/>
      <c r="H1" s="54"/>
    </row>
    <row r="2" spans="1:10" s="36" customFormat="1" ht="33" customHeight="1" thickBot="1" x14ac:dyDescent="0.3">
      <c r="A2" s="34"/>
      <c r="B2" s="51" t="s">
        <v>10</v>
      </c>
      <c r="C2" s="52"/>
      <c r="D2" s="52"/>
      <c r="E2" s="53"/>
      <c r="F2" s="51" t="s">
        <v>11</v>
      </c>
      <c r="G2" s="52"/>
      <c r="H2" s="52"/>
      <c r="I2" s="53"/>
      <c r="J2" s="35"/>
    </row>
    <row r="3" spans="1:10" ht="60" customHeight="1" x14ac:dyDescent="0.2">
      <c r="A3" s="46" t="s">
        <v>0</v>
      </c>
      <c r="B3" s="40" t="s">
        <v>17</v>
      </c>
      <c r="C3" s="38" t="s">
        <v>13</v>
      </c>
      <c r="D3" s="38" t="s">
        <v>1</v>
      </c>
      <c r="E3" s="39" t="s">
        <v>2</v>
      </c>
      <c r="F3" s="37" t="s">
        <v>3</v>
      </c>
      <c r="G3" s="38" t="s">
        <v>4</v>
      </c>
      <c r="H3" s="39" t="s">
        <v>12</v>
      </c>
      <c r="I3" s="40" t="s">
        <v>5</v>
      </c>
      <c r="J3" s="10" t="s">
        <v>6</v>
      </c>
    </row>
    <row r="4" spans="1:10" ht="15" x14ac:dyDescent="0.2">
      <c r="A4" s="47">
        <v>1998</v>
      </c>
      <c r="B4" s="42">
        <v>0</v>
      </c>
      <c r="C4" s="12">
        <v>0</v>
      </c>
      <c r="D4" s="12">
        <v>20667605</v>
      </c>
      <c r="E4" s="13">
        <v>2068472</v>
      </c>
      <c r="F4" s="11">
        <v>29272850</v>
      </c>
      <c r="G4" s="12"/>
      <c r="H4" s="13"/>
      <c r="I4" s="15">
        <v>0.7</v>
      </c>
      <c r="J4" s="14">
        <f t="shared" ref="J4:J21" si="0">B4+C4+D4+E4+F4+G4+H4</f>
        <v>52008927</v>
      </c>
    </row>
    <row r="5" spans="1:10" ht="15" x14ac:dyDescent="0.2">
      <c r="A5" s="47">
        <v>1999</v>
      </c>
      <c r="B5" s="42">
        <v>0</v>
      </c>
      <c r="C5" s="12">
        <v>0</v>
      </c>
      <c r="D5" s="12">
        <v>20135068</v>
      </c>
      <c r="E5" s="13">
        <v>3818565</v>
      </c>
      <c r="F5" s="11">
        <v>58113711</v>
      </c>
      <c r="G5" s="12"/>
      <c r="H5" s="13"/>
      <c r="I5" s="16" t="s">
        <v>7</v>
      </c>
      <c r="J5" s="14">
        <f t="shared" si="0"/>
        <v>82067344</v>
      </c>
    </row>
    <row r="6" spans="1:10" ht="15" x14ac:dyDescent="0.2">
      <c r="A6" s="47">
        <v>2000</v>
      </c>
      <c r="B6" s="42">
        <v>0</v>
      </c>
      <c r="C6" s="12">
        <v>0</v>
      </c>
      <c r="D6" s="12">
        <v>24267449</v>
      </c>
      <c r="E6" s="13">
        <v>7205736</v>
      </c>
      <c r="F6" s="11">
        <v>23077964</v>
      </c>
      <c r="G6" s="12"/>
      <c r="H6" s="13"/>
      <c r="I6" s="15">
        <v>0.82</v>
      </c>
      <c r="J6" s="14">
        <f t="shared" si="0"/>
        <v>54551149</v>
      </c>
    </row>
    <row r="7" spans="1:10" ht="15" x14ac:dyDescent="0.2">
      <c r="A7" s="47">
        <v>2001</v>
      </c>
      <c r="B7" s="42">
        <v>0</v>
      </c>
      <c r="C7" s="12">
        <v>0</v>
      </c>
      <c r="D7" s="12">
        <v>29167418</v>
      </c>
      <c r="E7" s="13">
        <v>7440992</v>
      </c>
      <c r="F7" s="11">
        <v>37627675</v>
      </c>
      <c r="G7" s="12"/>
      <c r="H7" s="13"/>
      <c r="I7" s="15">
        <v>0.86</v>
      </c>
      <c r="J7" s="14">
        <f t="shared" si="0"/>
        <v>74236085</v>
      </c>
    </row>
    <row r="8" spans="1:10" ht="15" x14ac:dyDescent="0.2">
      <c r="A8" s="47">
        <v>2002</v>
      </c>
      <c r="B8" s="42">
        <v>0</v>
      </c>
      <c r="C8" s="12">
        <v>0</v>
      </c>
      <c r="D8" s="12">
        <v>32495066</v>
      </c>
      <c r="E8" s="13">
        <v>8723150</v>
      </c>
      <c r="F8" s="11">
        <v>44498757</v>
      </c>
      <c r="G8" s="12"/>
      <c r="H8" s="13"/>
      <c r="I8" s="15">
        <v>0.81</v>
      </c>
      <c r="J8" s="14">
        <f t="shared" si="0"/>
        <v>85716973</v>
      </c>
    </row>
    <row r="9" spans="1:10" ht="15" x14ac:dyDescent="0.2">
      <c r="A9" s="47">
        <v>2003</v>
      </c>
      <c r="B9" s="42">
        <v>0</v>
      </c>
      <c r="C9" s="12">
        <v>0</v>
      </c>
      <c r="D9" s="12">
        <v>35451543</v>
      </c>
      <c r="E9" s="13">
        <v>10430017</v>
      </c>
      <c r="F9" s="11">
        <v>46263521</v>
      </c>
      <c r="G9" s="12"/>
      <c r="H9" s="13"/>
      <c r="I9" s="15">
        <v>0.7</v>
      </c>
      <c r="J9" s="14">
        <f t="shared" si="0"/>
        <v>92145081</v>
      </c>
    </row>
    <row r="10" spans="1:10" ht="15" x14ac:dyDescent="0.2">
      <c r="A10" s="47">
        <v>2004</v>
      </c>
      <c r="B10" s="42">
        <v>0</v>
      </c>
      <c r="C10" s="12">
        <v>0</v>
      </c>
      <c r="D10" s="12">
        <v>34572397</v>
      </c>
      <c r="E10" s="13">
        <v>10445273</v>
      </c>
      <c r="F10" s="11">
        <v>34563827</v>
      </c>
      <c r="G10" s="12"/>
      <c r="H10" s="13"/>
      <c r="I10" s="15">
        <v>0.81</v>
      </c>
      <c r="J10" s="14">
        <f t="shared" si="0"/>
        <v>79581497</v>
      </c>
    </row>
    <row r="11" spans="1:10" ht="15" x14ac:dyDescent="0.2">
      <c r="A11" s="47">
        <v>2005</v>
      </c>
      <c r="B11" s="42">
        <v>0</v>
      </c>
      <c r="C11" s="12">
        <v>0</v>
      </c>
      <c r="D11" s="12">
        <v>37237337.100000001</v>
      </c>
      <c r="E11" s="13">
        <v>10783520.699999999</v>
      </c>
      <c r="F11" s="11">
        <v>14777359.76</v>
      </c>
      <c r="G11" s="12">
        <v>4798597.78</v>
      </c>
      <c r="H11" s="13"/>
      <c r="I11" s="15">
        <v>0.8</v>
      </c>
      <c r="J11" s="14">
        <f t="shared" si="0"/>
        <v>67596815.339999989</v>
      </c>
    </row>
    <row r="12" spans="1:10" ht="15" x14ac:dyDescent="0.2">
      <c r="A12" s="47">
        <v>2006</v>
      </c>
      <c r="B12" s="42">
        <v>0</v>
      </c>
      <c r="C12" s="12">
        <v>0</v>
      </c>
      <c r="D12" s="12">
        <v>40632960.350000001</v>
      </c>
      <c r="E12" s="13">
        <v>12336526.15</v>
      </c>
      <c r="F12" s="11">
        <v>6171304.4800000004</v>
      </c>
      <c r="G12" s="12">
        <v>2757201.43</v>
      </c>
      <c r="H12" s="13"/>
      <c r="I12" s="15">
        <v>0.86</v>
      </c>
      <c r="J12" s="14">
        <f>B12+C12+D12+E12+F12+G12+H12</f>
        <v>61897992.410000004</v>
      </c>
    </row>
    <row r="13" spans="1:10" ht="15" x14ac:dyDescent="0.2">
      <c r="A13" s="47">
        <v>2007</v>
      </c>
      <c r="B13" s="42">
        <v>0</v>
      </c>
      <c r="C13" s="12">
        <v>0</v>
      </c>
      <c r="D13" s="12">
        <v>44020755.600000001</v>
      </c>
      <c r="E13" s="13">
        <v>11100992.199999999</v>
      </c>
      <c r="F13" s="11">
        <v>4682671.87</v>
      </c>
      <c r="G13" s="12">
        <v>3464803.27</v>
      </c>
      <c r="H13" s="13"/>
      <c r="I13" s="15">
        <v>0.81</v>
      </c>
      <c r="J13" s="14">
        <f t="shared" si="0"/>
        <v>63269222.939999998</v>
      </c>
    </row>
    <row r="14" spans="1:10" ht="15" x14ac:dyDescent="0.2">
      <c r="A14" s="47">
        <v>2008</v>
      </c>
      <c r="B14" s="42">
        <v>0</v>
      </c>
      <c r="C14" s="12">
        <v>0</v>
      </c>
      <c r="D14" s="12">
        <v>49885069</v>
      </c>
      <c r="E14" s="13">
        <v>11865356</v>
      </c>
      <c r="F14" s="11">
        <v>26191508</v>
      </c>
      <c r="G14" s="12">
        <v>2971436</v>
      </c>
      <c r="H14" s="13"/>
      <c r="I14" s="15">
        <v>0.87</v>
      </c>
      <c r="J14" s="14">
        <f t="shared" si="0"/>
        <v>90913369</v>
      </c>
    </row>
    <row r="15" spans="1:10" ht="15" x14ac:dyDescent="0.2">
      <c r="A15" s="47">
        <v>2009</v>
      </c>
      <c r="B15" s="42">
        <v>0</v>
      </c>
      <c r="C15" s="12">
        <v>0</v>
      </c>
      <c r="D15" s="12">
        <v>51413702</v>
      </c>
      <c r="E15" s="13">
        <v>11444810</v>
      </c>
      <c r="F15" s="11">
        <v>29157426</v>
      </c>
      <c r="G15" s="12">
        <v>3997981</v>
      </c>
      <c r="H15" s="13"/>
      <c r="I15" s="15">
        <v>0.77</v>
      </c>
      <c r="J15" s="14">
        <f t="shared" si="0"/>
        <v>96013919</v>
      </c>
    </row>
    <row r="16" spans="1:10" ht="15" x14ac:dyDescent="0.2">
      <c r="A16" s="47">
        <v>2010</v>
      </c>
      <c r="B16" s="42">
        <v>0</v>
      </c>
      <c r="C16" s="12">
        <v>0</v>
      </c>
      <c r="D16" s="12">
        <v>54771371.619999997</v>
      </c>
      <c r="E16" s="13">
        <v>12527980.630000001</v>
      </c>
      <c r="F16" s="11">
        <v>26293619.920000002</v>
      </c>
      <c r="G16" s="12">
        <v>5540775.29</v>
      </c>
      <c r="H16" s="13"/>
      <c r="I16" s="16" t="s">
        <v>7</v>
      </c>
      <c r="J16" s="14">
        <f t="shared" si="0"/>
        <v>99133747.460000008</v>
      </c>
    </row>
    <row r="17" spans="1:11" ht="15" x14ac:dyDescent="0.2">
      <c r="A17" s="47">
        <v>2011</v>
      </c>
      <c r="B17" s="42">
        <v>0</v>
      </c>
      <c r="C17" s="12">
        <v>0</v>
      </c>
      <c r="D17" s="12">
        <v>50651219</v>
      </c>
      <c r="E17" s="13">
        <v>14164936</v>
      </c>
      <c r="F17" s="11">
        <v>18055953</v>
      </c>
      <c r="G17" s="12">
        <v>3506613</v>
      </c>
      <c r="H17" s="13"/>
      <c r="I17" s="15">
        <v>0.88</v>
      </c>
      <c r="J17" s="14">
        <f t="shared" si="0"/>
        <v>86378721</v>
      </c>
    </row>
    <row r="18" spans="1:11" ht="15" x14ac:dyDescent="0.2">
      <c r="A18" s="47">
        <v>2012</v>
      </c>
      <c r="B18" s="42">
        <v>0</v>
      </c>
      <c r="C18" s="12">
        <v>0</v>
      </c>
      <c r="D18" s="12">
        <v>45639797</v>
      </c>
      <c r="E18" s="13">
        <v>13920996</v>
      </c>
      <c r="F18" s="11">
        <v>10106669</v>
      </c>
      <c r="G18" s="12">
        <v>2168323</v>
      </c>
      <c r="H18" s="13"/>
      <c r="I18" s="15">
        <v>0.9</v>
      </c>
      <c r="J18" s="14">
        <f t="shared" si="0"/>
        <v>71835785</v>
      </c>
    </row>
    <row r="19" spans="1:11" ht="15" x14ac:dyDescent="0.2">
      <c r="A19" s="47">
        <v>2013</v>
      </c>
      <c r="B19" s="42">
        <v>0</v>
      </c>
      <c r="C19" s="12">
        <v>0</v>
      </c>
      <c r="D19" s="12">
        <v>46713531</v>
      </c>
      <c r="E19" s="13">
        <v>16288307.9</v>
      </c>
      <c r="F19" s="11">
        <v>0</v>
      </c>
      <c r="G19" s="12">
        <v>0</v>
      </c>
      <c r="H19" s="13"/>
      <c r="I19" s="15" t="s">
        <v>8</v>
      </c>
      <c r="J19" s="14">
        <f t="shared" si="0"/>
        <v>63001838.899999999</v>
      </c>
    </row>
    <row r="20" spans="1:11" ht="15" customHeight="1" x14ac:dyDescent="0.2">
      <c r="A20" s="47">
        <v>2014</v>
      </c>
      <c r="B20" s="42">
        <v>0</v>
      </c>
      <c r="C20" s="12">
        <v>0</v>
      </c>
      <c r="D20" s="12">
        <v>45807846.740000069</v>
      </c>
      <c r="E20" s="13">
        <v>18251218.509999976</v>
      </c>
      <c r="F20" s="11">
        <v>0</v>
      </c>
      <c r="G20" s="12">
        <v>0</v>
      </c>
      <c r="H20" s="13"/>
      <c r="I20" s="15" t="s">
        <v>8</v>
      </c>
      <c r="J20" s="14">
        <f t="shared" si="0"/>
        <v>64059065.250000045</v>
      </c>
      <c r="K20" s="2" t="s">
        <v>9</v>
      </c>
    </row>
    <row r="21" spans="1:11" ht="15" customHeight="1" x14ac:dyDescent="0.25">
      <c r="A21" s="47">
        <v>2015</v>
      </c>
      <c r="B21" s="49">
        <v>14884728.909999978</v>
      </c>
      <c r="C21" s="17">
        <v>0</v>
      </c>
      <c r="D21" s="17">
        <v>19584094.659999993</v>
      </c>
      <c r="E21" s="18">
        <v>15695675.729999971</v>
      </c>
      <c r="F21" s="29">
        <v>33509825.469999984</v>
      </c>
      <c r="G21" s="17">
        <v>462142.85000000003</v>
      </c>
      <c r="H21" s="18">
        <v>105770.95999999999</v>
      </c>
      <c r="I21" s="20" t="s">
        <v>14</v>
      </c>
      <c r="J21" s="19">
        <f t="shared" si="0"/>
        <v>84242238.579999909</v>
      </c>
      <c r="K21" s="3" t="s">
        <v>9</v>
      </c>
    </row>
    <row r="22" spans="1:11" ht="15" customHeight="1" x14ac:dyDescent="0.25">
      <c r="A22" s="47">
        <v>2016</v>
      </c>
      <c r="B22" s="43">
        <v>7796266</v>
      </c>
      <c r="C22" s="21">
        <v>37375315</v>
      </c>
      <c r="D22" s="22">
        <v>0</v>
      </c>
      <c r="E22" s="23">
        <v>0</v>
      </c>
      <c r="F22" s="30">
        <v>27324920</v>
      </c>
      <c r="G22" s="22">
        <v>627885</v>
      </c>
      <c r="H22" s="23">
        <v>123033</v>
      </c>
      <c r="I22" s="25" t="s">
        <v>14</v>
      </c>
      <c r="J22" s="24">
        <f>B22+C22+D22+E22+F22+G22+H22</f>
        <v>73247419</v>
      </c>
      <c r="K22" s="3"/>
    </row>
    <row r="23" spans="1:11" ht="15" customHeight="1" x14ac:dyDescent="0.25">
      <c r="A23" s="47">
        <v>2017</v>
      </c>
      <c r="B23" s="43">
        <v>3297861</v>
      </c>
      <c r="C23" s="21">
        <v>35127098</v>
      </c>
      <c r="D23" s="22">
        <v>0</v>
      </c>
      <c r="E23" s="23">
        <v>0</v>
      </c>
      <c r="F23" s="30">
        <v>23185174</v>
      </c>
      <c r="G23" s="22">
        <v>314772</v>
      </c>
      <c r="H23" s="23">
        <v>235814</v>
      </c>
      <c r="I23" s="25" t="s">
        <v>14</v>
      </c>
      <c r="J23" s="24">
        <f>B23+C23+D23+E23+F23+G23+H23</f>
        <v>62160719</v>
      </c>
      <c r="K23" s="3"/>
    </row>
    <row r="24" spans="1:11" ht="15" customHeight="1" x14ac:dyDescent="0.25">
      <c r="A24" s="47">
        <v>2018</v>
      </c>
      <c r="B24" s="44">
        <v>515632</v>
      </c>
      <c r="C24" s="41">
        <v>41739204</v>
      </c>
      <c r="D24" s="22">
        <v>0</v>
      </c>
      <c r="E24" s="23">
        <v>0</v>
      </c>
      <c r="F24" s="31">
        <v>17647680</v>
      </c>
      <c r="G24" s="32">
        <v>740505</v>
      </c>
      <c r="H24" s="33">
        <v>201144</v>
      </c>
      <c r="I24" s="25" t="s">
        <v>14</v>
      </c>
      <c r="J24" s="24">
        <f>B24+C24+D24+E24+F24+G24+H24</f>
        <v>60844165</v>
      </c>
      <c r="K24" s="3"/>
    </row>
    <row r="25" spans="1:11" ht="15" customHeight="1" x14ac:dyDescent="0.25">
      <c r="A25" s="50">
        <v>2019</v>
      </c>
      <c r="B25" s="44"/>
      <c r="C25" s="41">
        <v>35992378</v>
      </c>
      <c r="D25" s="22">
        <v>0</v>
      </c>
      <c r="E25" s="23">
        <v>0</v>
      </c>
      <c r="F25" s="31">
        <v>22920746</v>
      </c>
      <c r="G25" s="32">
        <v>782808</v>
      </c>
      <c r="H25" s="33">
        <v>110516</v>
      </c>
      <c r="I25" s="25" t="s">
        <v>14</v>
      </c>
      <c r="J25" s="24">
        <f>B25+C25+D25+E25+F25+G25+H25</f>
        <v>59806448</v>
      </c>
      <c r="K25" s="3"/>
    </row>
    <row r="26" spans="1:11" ht="15" customHeight="1" x14ac:dyDescent="0.25">
      <c r="A26" s="50">
        <v>2020</v>
      </c>
      <c r="B26" s="44"/>
      <c r="C26" s="41">
        <v>34775745</v>
      </c>
      <c r="D26" s="22">
        <v>0</v>
      </c>
      <c r="E26" s="23">
        <v>0</v>
      </c>
      <c r="F26" s="31">
        <v>21200983</v>
      </c>
      <c r="G26" s="32">
        <v>966231</v>
      </c>
      <c r="H26" s="33">
        <v>270140</v>
      </c>
      <c r="I26" s="25" t="s">
        <v>14</v>
      </c>
      <c r="J26" s="24">
        <f>B26+C26+D26+E26+F26+G26+H26</f>
        <v>57213099</v>
      </c>
      <c r="K26" s="3"/>
    </row>
    <row r="27" spans="1:11" ht="15" customHeight="1" thickBot="1" x14ac:dyDescent="0.3">
      <c r="A27" s="50">
        <v>2021</v>
      </c>
      <c r="B27" s="44"/>
      <c r="C27" s="41">
        <v>30187167</v>
      </c>
      <c r="D27" s="22">
        <v>0</v>
      </c>
      <c r="E27" s="23">
        <v>0</v>
      </c>
      <c r="F27" s="31">
        <v>27058454</v>
      </c>
      <c r="G27" s="32">
        <v>1065791</v>
      </c>
      <c r="H27" s="33">
        <v>175332</v>
      </c>
      <c r="I27" s="25" t="s">
        <v>14</v>
      </c>
      <c r="J27" s="55">
        <f>B27+C27+D27+E27+F27+G27+H27</f>
        <v>58486744</v>
      </c>
      <c r="K27" s="3"/>
    </row>
    <row r="28" spans="1:11" ht="15.75" thickBot="1" x14ac:dyDescent="0.25">
      <c r="A28" s="48" t="s">
        <v>6</v>
      </c>
      <c r="B28" s="45">
        <f t="shared" ref="B28:E28" si="1">SUM(B4:B24)</f>
        <v>26494487.909999978</v>
      </c>
      <c r="C28" s="5">
        <f t="shared" si="1"/>
        <v>114241617</v>
      </c>
      <c r="D28" s="5">
        <f t="shared" si="1"/>
        <v>683114230.07000005</v>
      </c>
      <c r="E28" s="6">
        <f t="shared" si="1"/>
        <v>198512524.81999993</v>
      </c>
      <c r="F28" s="4">
        <f>SUM(F4:F27)</f>
        <v>581702599.5</v>
      </c>
      <c r="G28" s="5">
        <f>SUM(G4:G27)</f>
        <v>34165865.620000005</v>
      </c>
      <c r="H28" s="6">
        <f>SUM(H4:H27)</f>
        <v>1221749.96</v>
      </c>
      <c r="I28" s="7"/>
      <c r="J28" s="6">
        <f>SUM(J4:J24)</f>
        <v>1564902073.8800001</v>
      </c>
    </row>
    <row r="29" spans="1:11" ht="15" x14ac:dyDescent="0.25">
      <c r="A29" s="26"/>
      <c r="B29" s="27"/>
      <c r="C29" s="27"/>
      <c r="D29" s="27"/>
      <c r="E29" s="27"/>
      <c r="F29" s="27"/>
      <c r="G29" s="27"/>
      <c r="H29" s="27"/>
      <c r="I29" s="3" t="s">
        <v>9</v>
      </c>
      <c r="J29" s="28"/>
    </row>
    <row r="30" spans="1:11" ht="15" x14ac:dyDescent="0.25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8"/>
    </row>
    <row r="31" spans="1:11" ht="15" x14ac:dyDescent="0.25">
      <c r="A31" s="26"/>
      <c r="B31" s="27"/>
      <c r="C31" s="27" t="s">
        <v>16</v>
      </c>
      <c r="D31" s="27"/>
      <c r="E31" s="27"/>
      <c r="F31" s="27"/>
      <c r="G31" s="27"/>
      <c r="H31" s="27"/>
      <c r="I31" s="27"/>
      <c r="J31" s="28"/>
    </row>
    <row r="33" spans="3:3" x14ac:dyDescent="0.2">
      <c r="C33" s="1" t="s">
        <v>9</v>
      </c>
    </row>
  </sheetData>
  <mergeCells count="3">
    <mergeCell ref="B2:E2"/>
    <mergeCell ref="F2:I2"/>
    <mergeCell ref="B1:H1"/>
  </mergeCells>
  <pageMargins left="0.2" right="0.2" top="0.75" bottom="0.25" header="0.3" footer="0.3"/>
  <pageSetup orientation="landscape" r:id="rId1"/>
  <headerFooter>
    <oddHeader>&amp;CE-rate Funding Analysis
as of Jan 2019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cp:lastPrinted>2019-01-11T17:57:49Z</cp:lastPrinted>
  <dcterms:created xsi:type="dcterms:W3CDTF">2014-09-04T12:20:19Z</dcterms:created>
  <dcterms:modified xsi:type="dcterms:W3CDTF">2021-08-13T19:15:29Z</dcterms:modified>
</cp:coreProperties>
</file>